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mateo/Library/Mobile Documents/com~apple~CloudDocs/CESSA/4º Semestre/Ingeniería de Costos/"/>
    </mc:Choice>
  </mc:AlternateContent>
  <xr:revisionPtr revIDLastSave="0" documentId="13_ncr:1_{EB4E0925-C7FC-FA4A-AAAA-661D404BFA44}" xr6:coauthVersionLast="47" xr6:coauthVersionMax="47" xr10:uidLastSave="{00000000-0000-0000-0000-000000000000}"/>
  <bookViews>
    <workbookView xWindow="160" yWindow="660" windowWidth="16580" windowHeight="19280" xr2:uid="{00000000-000D-0000-FFFF-FFFF00000000}"/>
  </bookViews>
  <sheets>
    <sheet name="Receta Estándar" sheetId="3" r:id="rId1"/>
    <sheet name="Receta Complementaria" sheetId="4" r:id="rId2"/>
    <sheet name="Costo Unitario" sheetId="2" r:id="rId3"/>
    <sheet name="P. Rendim." sheetId="1" r:id="rId4"/>
  </sheets>
  <definedNames>
    <definedName name="Ingredientes">'Costo Unitario'!$A$4:$F$17</definedName>
    <definedName name="Porcentajes">'P. Rendim.'!$A$4:$G$9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B7" i="3"/>
  <c r="F17" i="3"/>
  <c r="F11" i="3"/>
  <c r="F12" i="3"/>
  <c r="F13" i="3"/>
  <c r="F14" i="3"/>
  <c r="F15" i="3"/>
  <c r="F10" i="3"/>
  <c r="E14" i="3"/>
  <c r="E13" i="3"/>
  <c r="E12" i="3"/>
  <c r="E11" i="3"/>
  <c r="E15" i="3"/>
  <c r="E10" i="3"/>
  <c r="F43" i="4"/>
  <c r="B34" i="4"/>
  <c r="F39" i="4"/>
  <c r="F40" i="4"/>
  <c r="F38" i="4"/>
  <c r="E40" i="4"/>
  <c r="E39" i="4"/>
  <c r="E38" i="4"/>
  <c r="F23" i="4"/>
  <c r="B7" i="4"/>
  <c r="F22" i="4"/>
  <c r="F12" i="4"/>
  <c r="F13" i="4"/>
  <c r="F14" i="4"/>
  <c r="F15" i="4"/>
  <c r="F16" i="4"/>
  <c r="F17" i="4"/>
  <c r="F18" i="4"/>
  <c r="F19" i="4"/>
  <c r="F20" i="4"/>
  <c r="F21" i="4"/>
  <c r="F11" i="4"/>
  <c r="E21" i="4"/>
  <c r="E20" i="4"/>
  <c r="E19" i="4"/>
  <c r="E18" i="4"/>
  <c r="E17" i="4"/>
  <c r="E16" i="4"/>
  <c r="E15" i="4"/>
  <c r="E14" i="4"/>
  <c r="E13" i="4"/>
  <c r="E12" i="4"/>
  <c r="E11" i="4"/>
  <c r="D17" i="4"/>
  <c r="D16" i="4"/>
  <c r="D15" i="4"/>
  <c r="D14" i="4"/>
  <c r="D13" i="4"/>
  <c r="D12" i="4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4" i="2"/>
  <c r="G5" i="1"/>
  <c r="G6" i="1"/>
  <c r="G7" i="1"/>
  <c r="G8" i="1"/>
  <c r="G9" i="1"/>
  <c r="G4" i="1"/>
  <c r="F5" i="1"/>
  <c r="F6" i="1"/>
  <c r="F7" i="1"/>
  <c r="F8" i="1"/>
  <c r="F9" i="1"/>
  <c r="F4" i="1"/>
  <c r="E6" i="1"/>
  <c r="E7" i="1"/>
  <c r="E8" i="1"/>
  <c r="E9" i="1"/>
  <c r="E5" i="1"/>
  <c r="C4" i="1"/>
  <c r="F42" i="4"/>
  <c r="F20" i="3"/>
  <c r="F24" i="3"/>
  <c r="F21" i="3"/>
  <c r="F23" i="3"/>
</calcChain>
</file>

<file path=xl/sharedStrings.xml><?xml version="1.0" encoding="utf-8"?>
<sst xmlns="http://schemas.openxmlformats.org/spreadsheetml/2006/main" count="169" uniqueCount="89">
  <si>
    <t>POLLO EN SALSA DE VERDE CON VERDOLAGAS</t>
    <phoneticPr fontId="2" type="noConversion"/>
  </si>
  <si>
    <t>PRUEBAS DE RENDIMIENTO</t>
  </si>
  <si>
    <t>Materia Prima</t>
  </si>
  <si>
    <t>Unidad</t>
  </si>
  <si>
    <t>Peso Bruto</t>
  </si>
  <si>
    <t>Peso Neto</t>
  </si>
  <si>
    <t>Peso de la Merma</t>
  </si>
  <si>
    <t>% de Rendimiento</t>
  </si>
  <si>
    <t>% de Merma</t>
  </si>
  <si>
    <t>COSTO UNITARIO DE MATERIA PRIMA</t>
  </si>
  <si>
    <t>INGREDIENTE</t>
  </si>
  <si>
    <t>PRESENTACIÓN</t>
  </si>
  <si>
    <t>PRECIO</t>
  </si>
  <si>
    <t>COSTO UNITARIO</t>
  </si>
  <si>
    <t>Rendimiento</t>
  </si>
  <si>
    <t>Tamaño de la porción</t>
  </si>
  <si>
    <t>Tipo de receta</t>
  </si>
  <si>
    <t>Clasificación</t>
  </si>
  <si>
    <t>Ingrediente</t>
  </si>
  <si>
    <t>Cantidad</t>
  </si>
  <si>
    <t>%de Rendimiento</t>
  </si>
  <si>
    <t>Costo Unitario</t>
  </si>
  <si>
    <t>Importe</t>
  </si>
  <si>
    <t>Costo total</t>
  </si>
  <si>
    <t>Precio de Venta</t>
  </si>
  <si>
    <t>Utilidad</t>
  </si>
  <si>
    <t>% de Costo</t>
  </si>
  <si>
    <t>% de Utilidad</t>
  </si>
  <si>
    <t>k</t>
  </si>
  <si>
    <t>AJO ITALIANO</t>
  </si>
  <si>
    <t>MANTEQUILLA</t>
  </si>
  <si>
    <t>BOTE DE 5.000 k</t>
  </si>
  <si>
    <t>BOLSA DE 1.000 k</t>
  </si>
  <si>
    <t>BOLSA DE 3.500 k</t>
  </si>
  <si>
    <t>BARRA DE 1.000 k</t>
  </si>
  <si>
    <t>K</t>
  </si>
  <si>
    <t>L</t>
  </si>
  <si>
    <t>Cebolla</t>
  </si>
  <si>
    <t>SAL FINA</t>
  </si>
  <si>
    <t>CEBOLLA</t>
  </si>
  <si>
    <t>MANOJO DE 2.500 K</t>
  </si>
  <si>
    <t>Ajo Italiano</t>
  </si>
  <si>
    <t>Chile Serrano</t>
  </si>
  <si>
    <t>Cilantro</t>
  </si>
  <si>
    <t>Verdolaga</t>
  </si>
  <si>
    <t>VERDOLAGA</t>
  </si>
  <si>
    <t>TORTILLA No. 16</t>
  </si>
  <si>
    <t>PAQUETE DE 3.000 k</t>
  </si>
  <si>
    <t>POLLO TIPO ROSTICERÍA</t>
  </si>
  <si>
    <t>ACEITE CAPULLO</t>
  </si>
  <si>
    <t>CHILE SERRANO</t>
  </si>
  <si>
    <t>BOLSA DE 1.500 K</t>
  </si>
  <si>
    <t>CILANTRO</t>
  </si>
  <si>
    <t>MANOJO DE 0.150 K</t>
  </si>
  <si>
    <t>BOLSA DE 4.800 K</t>
  </si>
  <si>
    <t>PIMIENTA NEGRA MOLIDA</t>
  </si>
  <si>
    <t>FRASCO DE 0.480 K</t>
  </si>
  <si>
    <t>Número de porciones</t>
  </si>
  <si>
    <t>Aceite capullo</t>
  </si>
  <si>
    <t>l</t>
  </si>
  <si>
    <t>Ajo  italiano</t>
  </si>
  <si>
    <t>Chile serrano</t>
  </si>
  <si>
    <t>Tomate verde</t>
  </si>
  <si>
    <t>Sal fina</t>
  </si>
  <si>
    <t>Pimienta negra molida</t>
  </si>
  <si>
    <t>Consome de pollo Knorr</t>
  </si>
  <si>
    <t xml:space="preserve">Tipo de receta </t>
  </si>
  <si>
    <t xml:space="preserve">Clasificación </t>
  </si>
  <si>
    <t>Pollo tipo rosticería</t>
  </si>
  <si>
    <t xml:space="preserve">Mantequilla </t>
  </si>
  <si>
    <t>piezas</t>
  </si>
  <si>
    <t>Tortilla en aceite</t>
  </si>
  <si>
    <t>porción</t>
  </si>
  <si>
    <t>Salsa verde</t>
  </si>
  <si>
    <t>Agua</t>
  </si>
  <si>
    <t>AGUA EMBOTELLADA</t>
  </si>
  <si>
    <t>TORTILLA EN ACEITE</t>
  </si>
  <si>
    <t>GARRAFÓN DE 20.000 L</t>
  </si>
  <si>
    <t>Número de Porciones</t>
  </si>
  <si>
    <t>UNIDAD</t>
    <phoneticPr fontId="2" type="noConversion"/>
  </si>
  <si>
    <t>Tomate Verde</t>
    <phoneticPr fontId="2" type="noConversion"/>
  </si>
  <si>
    <t>PAQUETE CON 3 KG</t>
    <phoneticPr fontId="2" type="noConversion"/>
  </si>
  <si>
    <t>SALSA VERDE</t>
    <phoneticPr fontId="2" type="noConversion"/>
  </si>
  <si>
    <t>TOMATE VERDE</t>
  </si>
  <si>
    <t>CONSOMÉ DE POLLO KNORR</t>
  </si>
  <si>
    <t>Tortilla No. 16</t>
  </si>
  <si>
    <t>GALÓN 4ltr</t>
  </si>
  <si>
    <t>Complementaria</t>
  </si>
  <si>
    <t>Precio c/IVA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</si>
</sst>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&quot;$&quot;#,##0.0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24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8"/>
      <color indexed="9"/>
      <name val="Calibri"/>
      <family val="2"/>
    </font>
    <font>
      <b/>
      <i/>
      <sz val="12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65" fontId="5" fillId="0" borderId="0" xfId="0" applyNumberFormat="1" applyFont="1"/>
    <xf numFmtId="0" fontId="5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2" borderId="9" xfId="0" applyFont="1" applyFill="1" applyBorder="1"/>
    <xf numFmtId="0" fontId="6" fillId="2" borderId="9" xfId="0" applyFont="1" applyFill="1" applyBorder="1" applyAlignment="1">
      <alignment wrapText="1"/>
    </xf>
    <xf numFmtId="0" fontId="5" fillId="0" borderId="9" xfId="0" applyFont="1" applyBorder="1"/>
    <xf numFmtId="165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9" fontId="5" fillId="0" borderId="9" xfId="2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9" xfId="1" applyFont="1" applyBorder="1" applyAlignment="1">
      <alignment horizontal="center"/>
    </xf>
    <xf numFmtId="9" fontId="5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/>
    <xf numFmtId="164" fontId="4" fillId="0" borderId="9" xfId="1" applyFont="1" applyBorder="1"/>
    <xf numFmtId="164" fontId="5" fillId="0" borderId="0" xfId="0" applyNumberFormat="1" applyFont="1"/>
    <xf numFmtId="9" fontId="4" fillId="0" borderId="9" xfId="0" applyNumberFormat="1" applyFont="1" applyBorder="1"/>
    <xf numFmtId="9" fontId="4" fillId="0" borderId="10" xfId="0" applyNumberFormat="1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65" fontId="5" fillId="0" borderId="9" xfId="0" applyNumberFormat="1" applyFont="1" applyBorder="1"/>
    <xf numFmtId="9" fontId="5" fillId="0" borderId="9" xfId="0" applyNumberFormat="1" applyFont="1" applyBorder="1"/>
    <xf numFmtId="164" fontId="5" fillId="0" borderId="9" xfId="1" applyFont="1" applyBorder="1"/>
    <xf numFmtId="164" fontId="5" fillId="0" borderId="9" xfId="0" applyNumberFormat="1" applyFont="1" applyBorder="1"/>
    <xf numFmtId="0" fontId="6" fillId="2" borderId="0" xfId="0" applyFont="1" applyFill="1"/>
    <xf numFmtId="166" fontId="5" fillId="0" borderId="9" xfId="0" applyNumberFormat="1" applyFont="1" applyBorder="1"/>
    <xf numFmtId="164" fontId="4" fillId="0" borderId="0" xfId="0" applyNumberFormat="1" applyFont="1"/>
    <xf numFmtId="9" fontId="5" fillId="0" borderId="9" xfId="2" applyFont="1" applyBorder="1"/>
    <xf numFmtId="0" fontId="5" fillId="3" borderId="9" xfId="0" applyFont="1" applyFill="1" applyBorder="1"/>
    <xf numFmtId="165" fontId="5" fillId="3" borderId="9" xfId="0" applyNumberFormat="1" applyFont="1" applyFill="1" applyBorder="1"/>
    <xf numFmtId="9" fontId="5" fillId="3" borderId="9" xfId="2" applyFont="1" applyFill="1" applyBorder="1"/>
    <xf numFmtId="165" fontId="5" fillId="4" borderId="9" xfId="0" applyNumberFormat="1" applyFont="1" applyFill="1" applyBorder="1"/>
    <xf numFmtId="164" fontId="5" fillId="3" borderId="9" xfId="1" applyFont="1" applyFill="1" applyBorder="1"/>
    <xf numFmtId="0" fontId="4" fillId="3" borderId="0" xfId="0" applyFont="1" applyFill="1"/>
    <xf numFmtId="0" fontId="5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/>
    <xf numFmtId="166" fontId="5" fillId="3" borderId="9" xfId="0" applyNumberFormat="1" applyFont="1" applyFill="1" applyBorder="1"/>
    <xf numFmtId="9" fontId="5" fillId="0" borderId="0" xfId="2" applyFont="1" applyAlignment="1">
      <alignment horizontal="center"/>
    </xf>
    <xf numFmtId="44" fontId="4" fillId="0" borderId="9" xfId="0" applyNumberFormat="1" applyFont="1" applyBorder="1"/>
    <xf numFmtId="0" fontId="7" fillId="2" borderId="11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E30" sqref="E30"/>
    </sheetView>
  </sheetViews>
  <sheetFormatPr baseColWidth="10" defaultColWidth="11.5" defaultRowHeight="16" x14ac:dyDescent="0.2"/>
  <cols>
    <col min="1" max="1" width="39.6640625" style="1" customWidth="1"/>
    <col min="2" max="2" width="16.6640625" style="1" customWidth="1"/>
    <col min="3" max="3" width="15.5" style="1" customWidth="1"/>
    <col min="4" max="4" width="18.6640625" style="1" customWidth="1"/>
    <col min="5" max="5" width="17" style="1" customWidth="1"/>
    <col min="6" max="6" width="21.5" style="1" customWidth="1"/>
    <col min="7" max="7" width="19.83203125" style="1" customWidth="1"/>
    <col min="8" max="16384" width="11.5" style="1"/>
  </cols>
  <sheetData>
    <row r="1" spans="1:6" ht="31" x14ac:dyDescent="0.35">
      <c r="A1" s="53" t="s">
        <v>0</v>
      </c>
      <c r="B1" s="54"/>
      <c r="C1" s="54"/>
      <c r="D1" s="54"/>
      <c r="E1" s="54"/>
      <c r="F1" s="55"/>
    </row>
    <row r="3" spans="1:6" x14ac:dyDescent="0.2">
      <c r="A3" s="2"/>
      <c r="B3" s="3"/>
      <c r="C3" s="3"/>
      <c r="D3" s="3"/>
      <c r="E3" s="3"/>
      <c r="F3" s="4"/>
    </row>
    <row r="4" spans="1:6" x14ac:dyDescent="0.2">
      <c r="A4" s="5" t="s">
        <v>14</v>
      </c>
      <c r="B4" s="6">
        <v>14.55</v>
      </c>
      <c r="C4" s="7" t="s">
        <v>35</v>
      </c>
      <c r="E4" s="1" t="s">
        <v>66</v>
      </c>
      <c r="F4" s="8"/>
    </row>
    <row r="5" spans="1:6" x14ac:dyDescent="0.2">
      <c r="A5" s="5" t="s">
        <v>3</v>
      </c>
      <c r="B5" s="7" t="s">
        <v>35</v>
      </c>
      <c r="C5" s="7"/>
      <c r="F5" s="8"/>
    </row>
    <row r="6" spans="1:6" x14ac:dyDescent="0.2">
      <c r="A6" s="5" t="s">
        <v>15</v>
      </c>
      <c r="B6" s="7">
        <v>0.48499999999999999</v>
      </c>
      <c r="C6" s="7" t="s">
        <v>35</v>
      </c>
      <c r="E6" s="1" t="s">
        <v>67</v>
      </c>
      <c r="F6" s="8"/>
    </row>
    <row r="7" spans="1:6" ht="23" customHeight="1" x14ac:dyDescent="0.2">
      <c r="A7" s="9" t="s">
        <v>78</v>
      </c>
      <c r="B7" s="10">
        <f>B4/B6</f>
        <v>30.000000000000004</v>
      </c>
      <c r="C7" s="10"/>
      <c r="D7" s="10"/>
      <c r="E7" s="10"/>
      <c r="F7" s="11"/>
    </row>
    <row r="9" spans="1:6" ht="50" x14ac:dyDescent="0.3">
      <c r="A9" s="12" t="s">
        <v>18</v>
      </c>
      <c r="B9" s="12" t="s">
        <v>19</v>
      </c>
      <c r="C9" s="12" t="s">
        <v>3</v>
      </c>
      <c r="D9" s="13" t="s">
        <v>20</v>
      </c>
      <c r="E9" s="13" t="s">
        <v>21</v>
      </c>
      <c r="F9" s="12" t="s">
        <v>22</v>
      </c>
    </row>
    <row r="10" spans="1:6" x14ac:dyDescent="0.2">
      <c r="A10" s="14" t="s">
        <v>71</v>
      </c>
      <c r="B10" s="15">
        <v>30</v>
      </c>
      <c r="C10" s="16" t="s">
        <v>72</v>
      </c>
      <c r="D10" s="17">
        <v>1</v>
      </c>
      <c r="E10" s="18">
        <f>'Receta Complementaria'!F43</f>
        <v>0.54042500000000004</v>
      </c>
      <c r="F10" s="19">
        <f>(E10*B10)/D10</f>
        <v>16.21275</v>
      </c>
    </row>
    <row r="11" spans="1:6" x14ac:dyDescent="0.2">
      <c r="A11" s="14" t="s">
        <v>68</v>
      </c>
      <c r="B11" s="15">
        <v>11.25</v>
      </c>
      <c r="C11" s="16" t="s">
        <v>28</v>
      </c>
      <c r="D11" s="20">
        <v>1</v>
      </c>
      <c r="E11" s="18">
        <f>'Costo Unitario'!F5</f>
        <v>49.5</v>
      </c>
      <c r="F11" s="19">
        <f t="shared" ref="F11:F15" si="0">(E11*B11)/D11</f>
        <v>556.875</v>
      </c>
    </row>
    <row r="12" spans="1:6" x14ac:dyDescent="0.2">
      <c r="A12" s="14" t="s">
        <v>63</v>
      </c>
      <c r="B12" s="15">
        <v>0.03</v>
      </c>
      <c r="C12" s="16" t="s">
        <v>28</v>
      </c>
      <c r="D12" s="20">
        <v>1</v>
      </c>
      <c r="E12" s="18">
        <f>'Costo Unitario'!F7</f>
        <v>8.35</v>
      </c>
      <c r="F12" s="19">
        <f t="shared" si="0"/>
        <v>0.2505</v>
      </c>
    </row>
    <row r="13" spans="1:6" x14ac:dyDescent="0.2">
      <c r="A13" s="14" t="s">
        <v>64</v>
      </c>
      <c r="B13" s="15">
        <v>2.5000000000000001E-2</v>
      </c>
      <c r="C13" s="16" t="s">
        <v>28</v>
      </c>
      <c r="D13" s="17">
        <v>1</v>
      </c>
      <c r="E13" s="18">
        <f>'Costo Unitario'!F16</f>
        <v>122.08333333333334</v>
      </c>
      <c r="F13" s="19">
        <f t="shared" si="0"/>
        <v>3.0520833333333339</v>
      </c>
    </row>
    <row r="14" spans="1:6" x14ac:dyDescent="0.2">
      <c r="A14" s="14" t="s">
        <v>69</v>
      </c>
      <c r="B14" s="15">
        <v>0.15</v>
      </c>
      <c r="C14" s="16" t="s">
        <v>28</v>
      </c>
      <c r="D14" s="20">
        <v>1</v>
      </c>
      <c r="E14" s="18">
        <f>'Costo Unitario'!F14</f>
        <v>91</v>
      </c>
      <c r="F14" s="19">
        <f t="shared" si="0"/>
        <v>13.65</v>
      </c>
    </row>
    <row r="15" spans="1:6" x14ac:dyDescent="0.2">
      <c r="A15" s="14" t="s">
        <v>73</v>
      </c>
      <c r="B15" s="15">
        <v>3.3</v>
      </c>
      <c r="C15" s="16" t="s">
        <v>59</v>
      </c>
      <c r="D15" s="17">
        <v>1</v>
      </c>
      <c r="E15" s="18">
        <f>'Receta Complementaria'!F23</f>
        <v>4.3058612528408471</v>
      </c>
      <c r="F15" s="19">
        <f t="shared" si="0"/>
        <v>14.209342134374795</v>
      </c>
    </row>
    <row r="16" spans="1:6" x14ac:dyDescent="0.2">
      <c r="A16" s="21"/>
      <c r="B16" s="22"/>
      <c r="C16" s="22"/>
      <c r="D16" s="22"/>
      <c r="E16" s="22"/>
      <c r="F16" s="16"/>
    </row>
    <row r="17" spans="4:7" x14ac:dyDescent="0.2">
      <c r="D17" s="49" t="s">
        <v>23</v>
      </c>
      <c r="E17" s="50"/>
      <c r="F17" s="23">
        <f>SUM(F10:F15)</f>
        <v>604.24967546770813</v>
      </c>
    </row>
    <row r="19" spans="4:7" x14ac:dyDescent="0.2">
      <c r="D19" s="49" t="s">
        <v>21</v>
      </c>
      <c r="E19" s="50"/>
      <c r="F19" s="24">
        <f>F17/B7</f>
        <v>20.141655848923602</v>
      </c>
    </row>
    <row r="20" spans="4:7" x14ac:dyDescent="0.2">
      <c r="D20" s="49" t="s">
        <v>24</v>
      </c>
      <c r="E20" s="50"/>
      <c r="F20" s="23">
        <f>F19/F22</f>
        <v>87.572416734450442</v>
      </c>
      <c r="G20" s="25"/>
    </row>
    <row r="21" spans="4:7" x14ac:dyDescent="0.2">
      <c r="D21" s="49" t="s">
        <v>25</v>
      </c>
      <c r="E21" s="50"/>
      <c r="F21" s="23">
        <f>F20-F19</f>
        <v>67.430760885526837</v>
      </c>
    </row>
    <row r="22" spans="4:7" x14ac:dyDescent="0.2">
      <c r="D22" s="51" t="s">
        <v>26</v>
      </c>
      <c r="E22" s="52"/>
      <c r="F22" s="26">
        <v>0.23</v>
      </c>
    </row>
    <row r="23" spans="4:7" x14ac:dyDescent="0.2">
      <c r="D23" s="49" t="s">
        <v>27</v>
      </c>
      <c r="E23" s="50"/>
      <c r="F23" s="27">
        <f>F21/F20</f>
        <v>0.76999999999999991</v>
      </c>
    </row>
    <row r="24" spans="4:7" x14ac:dyDescent="0.2">
      <c r="E24" s="1" t="s">
        <v>88</v>
      </c>
      <c r="F24" s="36">
        <f>F20*1.16</f>
        <v>101.58400341196251</v>
      </c>
    </row>
  </sheetData>
  <mergeCells count="7">
    <mergeCell ref="D21:E21"/>
    <mergeCell ref="D22:E22"/>
    <mergeCell ref="D23:E23"/>
    <mergeCell ref="A1:F1"/>
    <mergeCell ref="D17:E17"/>
    <mergeCell ref="D19:E19"/>
    <mergeCell ref="D20:E20"/>
  </mergeCells>
  <phoneticPr fontId="2" type="noConversion"/>
  <pageMargins left="0.75" right="0.75" top="1" bottom="1" header="0" footer="0"/>
  <pageSetup scale="6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topLeftCell="A11" workbookViewId="0">
      <selection activeCell="F44" sqref="F44"/>
    </sheetView>
  </sheetViews>
  <sheetFormatPr baseColWidth="10" defaultColWidth="11.5" defaultRowHeight="16" x14ac:dyDescent="0.2"/>
  <cols>
    <col min="1" max="1" width="48" style="1" customWidth="1"/>
    <col min="2" max="2" width="13.5" style="1" customWidth="1"/>
    <col min="3" max="3" width="12.6640625" style="1" customWidth="1"/>
    <col min="4" max="4" width="18.83203125" style="1" customWidth="1"/>
    <col min="5" max="5" width="16.5" style="1" customWidth="1"/>
    <col min="6" max="6" width="15.83203125" style="1" customWidth="1"/>
    <col min="7" max="16384" width="11.5" style="1"/>
  </cols>
  <sheetData>
    <row r="1" spans="1:6" ht="31" x14ac:dyDescent="0.35">
      <c r="A1" s="53" t="s">
        <v>82</v>
      </c>
      <c r="B1" s="54"/>
      <c r="C1" s="54"/>
      <c r="D1" s="54"/>
      <c r="E1" s="54"/>
      <c r="F1" s="55"/>
    </row>
    <row r="3" spans="1:6" x14ac:dyDescent="0.2">
      <c r="A3" s="2"/>
      <c r="B3" s="3"/>
      <c r="C3" s="3"/>
      <c r="D3" s="3"/>
      <c r="E3" s="3"/>
      <c r="F3" s="4"/>
    </row>
    <row r="4" spans="1:6" x14ac:dyDescent="0.2">
      <c r="A4" s="5" t="s">
        <v>14</v>
      </c>
      <c r="B4" s="6">
        <v>4.4000000000000004</v>
      </c>
      <c r="C4" s="7" t="s">
        <v>36</v>
      </c>
      <c r="E4" s="1" t="s">
        <v>16</v>
      </c>
      <c r="F4" s="8" t="s">
        <v>87</v>
      </c>
    </row>
    <row r="5" spans="1:6" x14ac:dyDescent="0.2">
      <c r="A5" s="5" t="s">
        <v>3</v>
      </c>
      <c r="B5" s="7" t="s">
        <v>36</v>
      </c>
      <c r="F5" s="8"/>
    </row>
    <row r="6" spans="1:6" x14ac:dyDescent="0.2">
      <c r="A6" s="5" t="s">
        <v>15</v>
      </c>
      <c r="B6" s="6">
        <v>0.11</v>
      </c>
      <c r="C6" s="7" t="s">
        <v>36</v>
      </c>
      <c r="E6" s="1" t="s">
        <v>17</v>
      </c>
      <c r="F6" s="8"/>
    </row>
    <row r="7" spans="1:6" x14ac:dyDescent="0.2">
      <c r="A7" s="5" t="s">
        <v>57</v>
      </c>
      <c r="B7" s="6">
        <f>B4/B6</f>
        <v>40</v>
      </c>
      <c r="C7" s="7"/>
      <c r="F7" s="8"/>
    </row>
    <row r="8" spans="1:6" x14ac:dyDescent="0.2">
      <c r="A8" s="9"/>
      <c r="B8" s="10"/>
      <c r="C8" s="10"/>
      <c r="D8" s="10"/>
      <c r="E8" s="10"/>
      <c r="F8" s="11"/>
    </row>
    <row r="10" spans="1:6" ht="50" x14ac:dyDescent="0.2">
      <c r="A10" s="28" t="s">
        <v>18</v>
      </c>
      <c r="B10" s="28" t="s">
        <v>19</v>
      </c>
      <c r="C10" s="28" t="s">
        <v>3</v>
      </c>
      <c r="D10" s="29" t="s">
        <v>20</v>
      </c>
      <c r="E10" s="29" t="s">
        <v>21</v>
      </c>
      <c r="F10" s="28" t="s">
        <v>22</v>
      </c>
    </row>
    <row r="11" spans="1:6" x14ac:dyDescent="0.2">
      <c r="A11" s="14" t="s">
        <v>58</v>
      </c>
      <c r="B11" s="30">
        <v>0.15</v>
      </c>
      <c r="C11" s="16" t="s">
        <v>59</v>
      </c>
      <c r="D11" s="17">
        <v>1</v>
      </c>
      <c r="E11" s="19">
        <f>'Costo Unitario'!F8</f>
        <v>22.25</v>
      </c>
      <c r="F11" s="18">
        <f>(E11*B11)/D11</f>
        <v>3.3374999999999999</v>
      </c>
    </row>
    <row r="12" spans="1:6" x14ac:dyDescent="0.2">
      <c r="A12" s="14" t="s">
        <v>60</v>
      </c>
      <c r="B12" s="30">
        <v>1.4999999999999999E-2</v>
      </c>
      <c r="C12" s="16" t="s">
        <v>28</v>
      </c>
      <c r="D12" s="17">
        <f>'P. Rendim.'!F4</f>
        <v>0.9739130434782608</v>
      </c>
      <c r="E12" s="19">
        <f>'Costo Unitario'!F9</f>
        <v>47.5</v>
      </c>
      <c r="F12" s="18">
        <f t="shared" ref="F12:F21" si="0">(E12*B12)/D12</f>
        <v>0.73158482142857151</v>
      </c>
    </row>
    <row r="13" spans="1:6" x14ac:dyDescent="0.2">
      <c r="A13" s="14" t="s">
        <v>37</v>
      </c>
      <c r="B13" s="30">
        <v>0.3</v>
      </c>
      <c r="C13" s="16" t="s">
        <v>28</v>
      </c>
      <c r="D13" s="17">
        <f>'P. Rendim.'!F5</f>
        <v>0.82036363636363629</v>
      </c>
      <c r="E13" s="19">
        <f>'Costo Unitario'!F11</f>
        <v>10.714285714285714</v>
      </c>
      <c r="F13" s="18">
        <f t="shared" si="0"/>
        <v>3.9181231003039514</v>
      </c>
    </row>
    <row r="14" spans="1:6" x14ac:dyDescent="0.2">
      <c r="A14" s="14" t="s">
        <v>61</v>
      </c>
      <c r="B14" s="30">
        <v>0.06</v>
      </c>
      <c r="C14" s="16" t="s">
        <v>28</v>
      </c>
      <c r="D14" s="17">
        <f>'P. Rendim.'!F6</f>
        <v>0.86764705882352933</v>
      </c>
      <c r="E14" s="19">
        <f>'Costo Unitario'!F10</f>
        <v>15.166666666666666</v>
      </c>
      <c r="F14" s="18">
        <f t="shared" si="0"/>
        <v>1.048813559322034</v>
      </c>
    </row>
    <row r="15" spans="1:6" x14ac:dyDescent="0.2">
      <c r="A15" s="14" t="s">
        <v>43</v>
      </c>
      <c r="B15" s="30">
        <v>0.06</v>
      </c>
      <c r="C15" s="16" t="s">
        <v>28</v>
      </c>
      <c r="D15" s="17">
        <f>'P. Rendim.'!F7</f>
        <v>0.67857142857142849</v>
      </c>
      <c r="E15" s="19">
        <f>'Costo Unitario'!F12</f>
        <v>85.333333333333343</v>
      </c>
      <c r="F15" s="18">
        <f t="shared" si="0"/>
        <v>7.5452631578947376</v>
      </c>
    </row>
    <row r="16" spans="1:6" x14ac:dyDescent="0.2">
      <c r="A16" s="14" t="s">
        <v>62</v>
      </c>
      <c r="B16" s="30">
        <v>3.25</v>
      </c>
      <c r="C16" s="16" t="s">
        <v>28</v>
      </c>
      <c r="D16" s="17">
        <f>'P. Rendim.'!F8</f>
        <v>0.87932303164091252</v>
      </c>
      <c r="E16" s="19">
        <f>'Costo Unitario'!F13</f>
        <v>12.458333333333334</v>
      </c>
      <c r="F16" s="18">
        <f t="shared" si="0"/>
        <v>46.046312761506272</v>
      </c>
    </row>
    <row r="17" spans="1:6" x14ac:dyDescent="0.2">
      <c r="A17" s="14" t="s">
        <v>44</v>
      </c>
      <c r="B17" s="30">
        <v>3.6</v>
      </c>
      <c r="C17" s="16" t="s">
        <v>28</v>
      </c>
      <c r="D17" s="17">
        <f>'P. Rendim.'!F9</f>
        <v>0.73295454545454553</v>
      </c>
      <c r="E17" s="19">
        <f>'Costo Unitario'!F15</f>
        <v>21</v>
      </c>
      <c r="F17" s="18">
        <f t="shared" si="0"/>
        <v>103.14418604651163</v>
      </c>
    </row>
    <row r="18" spans="1:6" x14ac:dyDescent="0.2">
      <c r="A18" s="14" t="s">
        <v>63</v>
      </c>
      <c r="B18" s="30">
        <v>0.01</v>
      </c>
      <c r="C18" s="16" t="s">
        <v>28</v>
      </c>
      <c r="D18" s="17">
        <v>1</v>
      </c>
      <c r="E18" s="19">
        <f>'Costo Unitario'!F7</f>
        <v>8.35</v>
      </c>
      <c r="F18" s="18">
        <f t="shared" si="0"/>
        <v>8.3500000000000005E-2</v>
      </c>
    </row>
    <row r="19" spans="1:6" x14ac:dyDescent="0.2">
      <c r="A19" s="14" t="s">
        <v>64</v>
      </c>
      <c r="B19" s="30">
        <v>0.02</v>
      </c>
      <c r="C19" s="16" t="s">
        <v>28</v>
      </c>
      <c r="D19" s="17">
        <v>1</v>
      </c>
      <c r="E19" s="19">
        <f>'Costo Unitario'!F16</f>
        <v>122.08333333333334</v>
      </c>
      <c r="F19" s="18">
        <f t="shared" si="0"/>
        <v>2.4416666666666669</v>
      </c>
    </row>
    <row r="20" spans="1:6" x14ac:dyDescent="0.2">
      <c r="A20" s="14" t="s">
        <v>65</v>
      </c>
      <c r="B20" s="14">
        <v>0.03</v>
      </c>
      <c r="C20" s="16" t="s">
        <v>28</v>
      </c>
      <c r="D20" s="17">
        <v>1</v>
      </c>
      <c r="E20" s="19">
        <f>'Costo Unitario'!F6</f>
        <v>70</v>
      </c>
      <c r="F20" s="18">
        <f t="shared" si="0"/>
        <v>2.1</v>
      </c>
    </row>
    <row r="21" spans="1:6" x14ac:dyDescent="0.2">
      <c r="A21" s="14" t="s">
        <v>74</v>
      </c>
      <c r="B21" s="14">
        <v>1.5</v>
      </c>
      <c r="C21" s="16" t="s">
        <v>59</v>
      </c>
      <c r="D21" s="17">
        <v>1</v>
      </c>
      <c r="E21" s="19">
        <f>'Costo Unitario'!F17</f>
        <v>1.2250000000000001</v>
      </c>
      <c r="F21" s="18">
        <f t="shared" si="0"/>
        <v>1.8375000000000001</v>
      </c>
    </row>
    <row r="22" spans="1:6" x14ac:dyDescent="0.2">
      <c r="D22" s="49" t="s">
        <v>23</v>
      </c>
      <c r="E22" s="50"/>
      <c r="F22" s="23">
        <f>SUM(F11:F21)</f>
        <v>172.23445011363387</v>
      </c>
    </row>
    <row r="23" spans="1:6" x14ac:dyDescent="0.2">
      <c r="D23" s="49" t="s">
        <v>21</v>
      </c>
      <c r="E23" s="50"/>
      <c r="F23" s="23">
        <f>F22/B7</f>
        <v>4.3058612528408471</v>
      </c>
    </row>
    <row r="28" spans="1:6" ht="31" x14ac:dyDescent="0.35">
      <c r="A28" s="53" t="s">
        <v>76</v>
      </c>
      <c r="B28" s="54"/>
      <c r="C28" s="54"/>
      <c r="D28" s="54"/>
      <c r="E28" s="54"/>
      <c r="F28" s="55"/>
    </row>
    <row r="30" spans="1:6" x14ac:dyDescent="0.2">
      <c r="A30" s="2"/>
      <c r="B30" s="3"/>
      <c r="C30" s="3"/>
      <c r="D30" s="3"/>
      <c r="E30" s="3"/>
      <c r="F30" s="4"/>
    </row>
    <row r="31" spans="1:6" x14ac:dyDescent="0.2">
      <c r="A31" s="5" t="s">
        <v>14</v>
      </c>
      <c r="B31" s="6">
        <v>60</v>
      </c>
      <c r="C31" s="7" t="s">
        <v>70</v>
      </c>
      <c r="E31" s="1" t="s">
        <v>16</v>
      </c>
      <c r="F31" s="8" t="s">
        <v>87</v>
      </c>
    </row>
    <row r="32" spans="1:6" x14ac:dyDescent="0.2">
      <c r="A32" s="5" t="s">
        <v>3</v>
      </c>
      <c r="B32" s="7" t="s">
        <v>72</v>
      </c>
      <c r="F32" s="8"/>
    </row>
    <row r="33" spans="1:6" x14ac:dyDescent="0.2">
      <c r="A33" s="5" t="s">
        <v>15</v>
      </c>
      <c r="B33" s="6">
        <v>2</v>
      </c>
      <c r="C33" s="7" t="s">
        <v>70</v>
      </c>
      <c r="E33" s="1" t="s">
        <v>17</v>
      </c>
      <c r="F33" s="8"/>
    </row>
    <row r="34" spans="1:6" x14ac:dyDescent="0.2">
      <c r="A34" s="5" t="s">
        <v>57</v>
      </c>
      <c r="B34" s="6">
        <f>B31/B33</f>
        <v>30</v>
      </c>
      <c r="C34" s="7"/>
      <c r="F34" s="8"/>
    </row>
    <row r="35" spans="1:6" x14ac:dyDescent="0.2">
      <c r="A35" s="9"/>
      <c r="B35" s="10"/>
      <c r="C35" s="10"/>
      <c r="D35" s="10"/>
      <c r="E35" s="10"/>
      <c r="F35" s="11"/>
    </row>
    <row r="37" spans="1:6" ht="50" x14ac:dyDescent="0.2">
      <c r="A37" s="28" t="s">
        <v>18</v>
      </c>
      <c r="B37" s="28" t="s">
        <v>19</v>
      </c>
      <c r="C37" s="28" t="s">
        <v>3</v>
      </c>
      <c r="D37" s="29" t="s">
        <v>20</v>
      </c>
      <c r="E37" s="29" t="s">
        <v>21</v>
      </c>
      <c r="F37" s="28" t="s">
        <v>22</v>
      </c>
    </row>
    <row r="38" spans="1:6" x14ac:dyDescent="0.2">
      <c r="A38" s="14" t="s">
        <v>58</v>
      </c>
      <c r="B38" s="30">
        <v>0.15</v>
      </c>
      <c r="C38" s="14" t="s">
        <v>59</v>
      </c>
      <c r="D38" s="20">
        <v>1</v>
      </c>
      <c r="E38" s="19">
        <f>'Costo Unitario'!F8</f>
        <v>22.25</v>
      </c>
      <c r="F38" s="18">
        <f>(E38*B38)/D38</f>
        <v>3.3374999999999999</v>
      </c>
    </row>
    <row r="39" spans="1:6" x14ac:dyDescent="0.2">
      <c r="A39" s="14" t="s">
        <v>85</v>
      </c>
      <c r="B39" s="30">
        <v>1.5</v>
      </c>
      <c r="C39" s="14" t="s">
        <v>28</v>
      </c>
      <c r="D39" s="47">
        <v>1</v>
      </c>
      <c r="E39" s="19">
        <f>'Costo Unitario'!F4</f>
        <v>8.5</v>
      </c>
      <c r="F39" s="18">
        <f t="shared" ref="F39:F40" si="1">(E39*B39)/D39</f>
        <v>12.75</v>
      </c>
    </row>
    <row r="40" spans="1:6" x14ac:dyDescent="0.2">
      <c r="A40" s="14" t="s">
        <v>63</v>
      </c>
      <c r="B40" s="30">
        <v>1.4999999999999999E-2</v>
      </c>
      <c r="C40" s="14" t="s">
        <v>28</v>
      </c>
      <c r="D40" s="20">
        <v>1</v>
      </c>
      <c r="E40" s="19">
        <f>'Costo Unitario'!F7</f>
        <v>8.35</v>
      </c>
      <c r="F40" s="18">
        <f t="shared" si="1"/>
        <v>0.12525</v>
      </c>
    </row>
    <row r="41" spans="1:6" x14ac:dyDescent="0.2">
      <c r="A41" s="14"/>
      <c r="B41" s="30"/>
      <c r="C41" s="14"/>
      <c r="D41" s="31"/>
      <c r="E41" s="32"/>
      <c r="F41" s="33"/>
    </row>
    <row r="42" spans="1:6" x14ac:dyDescent="0.2">
      <c r="D42" s="49" t="s">
        <v>23</v>
      </c>
      <c r="E42" s="50"/>
      <c r="F42" s="23">
        <f>SUM(F38:F41)</f>
        <v>16.21275</v>
      </c>
    </row>
    <row r="43" spans="1:6" x14ac:dyDescent="0.2">
      <c r="D43" s="49" t="s">
        <v>21</v>
      </c>
      <c r="E43" s="50"/>
      <c r="F43" s="48">
        <f>F42/B34</f>
        <v>0.54042500000000004</v>
      </c>
    </row>
  </sheetData>
  <mergeCells count="6">
    <mergeCell ref="A28:F28"/>
    <mergeCell ref="D42:E42"/>
    <mergeCell ref="D43:E43"/>
    <mergeCell ref="A1:F1"/>
    <mergeCell ref="D22:E22"/>
    <mergeCell ref="D23:E23"/>
  </mergeCells>
  <phoneticPr fontId="2" type="noConversion"/>
  <pageMargins left="0.75" right="0.75" top="1" bottom="1" header="0" footer="0"/>
  <pageSetup scale="66" fitToHeight="3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8"/>
  <sheetViews>
    <sheetView zoomScaleNormal="100" workbookViewId="0">
      <selection activeCell="C28" sqref="C28"/>
    </sheetView>
  </sheetViews>
  <sheetFormatPr baseColWidth="10" defaultColWidth="11.5" defaultRowHeight="16" x14ac:dyDescent="0.2"/>
  <cols>
    <col min="1" max="1" width="27" style="1" customWidth="1"/>
    <col min="2" max="2" width="22" style="1" customWidth="1"/>
    <col min="3" max="3" width="16.5" style="1" customWidth="1"/>
    <col min="4" max="4" width="11.5" style="1"/>
    <col min="5" max="5" width="13.33203125" style="1" customWidth="1"/>
    <col min="6" max="6" width="22.1640625" style="1" customWidth="1"/>
    <col min="7" max="16384" width="11.5" style="1"/>
  </cols>
  <sheetData>
    <row r="1" spans="1:7" ht="31" x14ac:dyDescent="0.35">
      <c r="A1" s="53" t="s">
        <v>9</v>
      </c>
      <c r="B1" s="54"/>
      <c r="C1" s="54"/>
      <c r="D1" s="54"/>
      <c r="E1" s="54"/>
      <c r="F1" s="55"/>
      <c r="G1" s="7"/>
    </row>
    <row r="3" spans="1:7" ht="64" customHeight="1" x14ac:dyDescent="0.3">
      <c r="A3" s="12" t="s">
        <v>10</v>
      </c>
      <c r="B3" s="12" t="s">
        <v>11</v>
      </c>
      <c r="C3" s="12" t="s">
        <v>12</v>
      </c>
      <c r="D3" s="34"/>
      <c r="E3" s="13" t="s">
        <v>79</v>
      </c>
      <c r="F3" s="13" t="s">
        <v>13</v>
      </c>
    </row>
    <row r="4" spans="1:7" x14ac:dyDescent="0.2">
      <c r="A4" s="14" t="s">
        <v>46</v>
      </c>
      <c r="B4" s="14" t="s">
        <v>47</v>
      </c>
      <c r="C4" s="32">
        <v>25.5</v>
      </c>
      <c r="D4" s="1">
        <v>3</v>
      </c>
      <c r="E4" s="16" t="s">
        <v>35</v>
      </c>
      <c r="F4" s="33">
        <f>C4/D4</f>
        <v>8.5</v>
      </c>
    </row>
    <row r="5" spans="1:7" x14ac:dyDescent="0.2">
      <c r="A5" s="38" t="s">
        <v>48</v>
      </c>
      <c r="B5" s="38" t="s">
        <v>81</v>
      </c>
      <c r="C5" s="42">
        <v>148.5</v>
      </c>
      <c r="D5" s="43">
        <v>3</v>
      </c>
      <c r="E5" s="44" t="s">
        <v>35</v>
      </c>
      <c r="F5" s="45">
        <f t="shared" ref="F5:F17" si="0">C5/D5</f>
        <v>49.5</v>
      </c>
    </row>
    <row r="6" spans="1:7" x14ac:dyDescent="0.2">
      <c r="A6" s="14" t="s">
        <v>84</v>
      </c>
      <c r="B6" s="14" t="s">
        <v>31</v>
      </c>
      <c r="C6" s="32">
        <v>350</v>
      </c>
      <c r="D6" s="1">
        <v>5</v>
      </c>
      <c r="E6" s="16" t="s">
        <v>35</v>
      </c>
      <c r="F6" s="33">
        <f t="shared" si="0"/>
        <v>70</v>
      </c>
    </row>
    <row r="7" spans="1:7" x14ac:dyDescent="0.2">
      <c r="A7" s="38" t="s">
        <v>38</v>
      </c>
      <c r="B7" s="38" t="s">
        <v>32</v>
      </c>
      <c r="C7" s="42">
        <v>8.35</v>
      </c>
      <c r="D7" s="43">
        <v>1</v>
      </c>
      <c r="E7" s="44" t="s">
        <v>35</v>
      </c>
      <c r="F7" s="45">
        <f t="shared" si="0"/>
        <v>8.35</v>
      </c>
    </row>
    <row r="8" spans="1:7" x14ac:dyDescent="0.2">
      <c r="A8" s="14" t="s">
        <v>49</v>
      </c>
      <c r="B8" s="14" t="s">
        <v>86</v>
      </c>
      <c r="C8" s="32">
        <v>89</v>
      </c>
      <c r="D8" s="1">
        <v>4</v>
      </c>
      <c r="E8" s="16" t="s">
        <v>36</v>
      </c>
      <c r="F8" s="33">
        <f t="shared" si="0"/>
        <v>22.25</v>
      </c>
    </row>
    <row r="9" spans="1:7" x14ac:dyDescent="0.2">
      <c r="A9" s="38" t="s">
        <v>29</v>
      </c>
      <c r="B9" s="38" t="s">
        <v>32</v>
      </c>
      <c r="C9" s="42">
        <v>47.5</v>
      </c>
      <c r="D9" s="43">
        <v>1</v>
      </c>
      <c r="E9" s="44" t="s">
        <v>35</v>
      </c>
      <c r="F9" s="45">
        <f t="shared" si="0"/>
        <v>47.5</v>
      </c>
    </row>
    <row r="10" spans="1:7" x14ac:dyDescent="0.2">
      <c r="A10" s="14" t="s">
        <v>50</v>
      </c>
      <c r="B10" s="14" t="s">
        <v>51</v>
      </c>
      <c r="C10" s="32">
        <v>22.75</v>
      </c>
      <c r="D10" s="1">
        <v>1.5</v>
      </c>
      <c r="E10" s="16" t="s">
        <v>35</v>
      </c>
      <c r="F10" s="33">
        <f t="shared" si="0"/>
        <v>15.166666666666666</v>
      </c>
    </row>
    <row r="11" spans="1:7" x14ac:dyDescent="0.2">
      <c r="A11" s="38" t="s">
        <v>39</v>
      </c>
      <c r="B11" s="38" t="s">
        <v>33</v>
      </c>
      <c r="C11" s="42">
        <v>37.5</v>
      </c>
      <c r="D11" s="43">
        <v>3.5</v>
      </c>
      <c r="E11" s="44" t="s">
        <v>35</v>
      </c>
      <c r="F11" s="45">
        <f t="shared" si="0"/>
        <v>10.714285714285714</v>
      </c>
    </row>
    <row r="12" spans="1:7" x14ac:dyDescent="0.2">
      <c r="A12" s="14" t="s">
        <v>52</v>
      </c>
      <c r="B12" s="14" t="s">
        <v>53</v>
      </c>
      <c r="C12" s="32">
        <v>12.8</v>
      </c>
      <c r="D12" s="1">
        <v>0.15</v>
      </c>
      <c r="E12" s="16" t="s">
        <v>35</v>
      </c>
      <c r="F12" s="33">
        <f t="shared" si="0"/>
        <v>85.333333333333343</v>
      </c>
    </row>
    <row r="13" spans="1:7" x14ac:dyDescent="0.2">
      <c r="A13" s="38" t="s">
        <v>83</v>
      </c>
      <c r="B13" s="38" t="s">
        <v>54</v>
      </c>
      <c r="C13" s="42">
        <v>59.8</v>
      </c>
      <c r="D13" s="43">
        <v>4.8</v>
      </c>
      <c r="E13" s="44" t="s">
        <v>35</v>
      </c>
      <c r="F13" s="45">
        <f t="shared" si="0"/>
        <v>12.458333333333334</v>
      </c>
    </row>
    <row r="14" spans="1:7" x14ac:dyDescent="0.2">
      <c r="A14" s="14" t="s">
        <v>30</v>
      </c>
      <c r="B14" s="14" t="s">
        <v>34</v>
      </c>
      <c r="C14" s="32">
        <v>91</v>
      </c>
      <c r="D14" s="1">
        <v>1</v>
      </c>
      <c r="E14" s="16" t="s">
        <v>35</v>
      </c>
      <c r="F14" s="33">
        <f t="shared" si="0"/>
        <v>91</v>
      </c>
    </row>
    <row r="15" spans="1:7" x14ac:dyDescent="0.2">
      <c r="A15" s="38" t="s">
        <v>45</v>
      </c>
      <c r="B15" s="38" t="s">
        <v>40</v>
      </c>
      <c r="C15" s="42">
        <v>52.5</v>
      </c>
      <c r="D15" s="43">
        <v>2.5</v>
      </c>
      <c r="E15" s="44" t="s">
        <v>35</v>
      </c>
      <c r="F15" s="45">
        <f t="shared" si="0"/>
        <v>21</v>
      </c>
    </row>
    <row r="16" spans="1:7" x14ac:dyDescent="0.2">
      <c r="A16" s="14" t="s">
        <v>55</v>
      </c>
      <c r="B16" s="14" t="s">
        <v>56</v>
      </c>
      <c r="C16" s="32">
        <v>58.6</v>
      </c>
      <c r="D16" s="1">
        <v>0.48</v>
      </c>
      <c r="E16" s="16" t="s">
        <v>35</v>
      </c>
      <c r="F16" s="33">
        <f t="shared" si="0"/>
        <v>122.08333333333334</v>
      </c>
    </row>
    <row r="17" spans="1:6" x14ac:dyDescent="0.2">
      <c r="A17" s="38" t="s">
        <v>75</v>
      </c>
      <c r="B17" s="38" t="s">
        <v>77</v>
      </c>
      <c r="C17" s="46">
        <v>24.5</v>
      </c>
      <c r="D17" s="43">
        <v>20</v>
      </c>
      <c r="E17" s="44" t="s">
        <v>36</v>
      </c>
      <c r="F17" s="45">
        <f t="shared" si="0"/>
        <v>1.2250000000000001</v>
      </c>
    </row>
    <row r="18" spans="1:6" x14ac:dyDescent="0.2">
      <c r="A18" s="14"/>
      <c r="B18" s="14"/>
      <c r="C18" s="35"/>
      <c r="D18" s="7"/>
      <c r="E18" s="14"/>
      <c r="F18" s="14"/>
    </row>
  </sheetData>
  <mergeCells count="1">
    <mergeCell ref="A1:F1"/>
  </mergeCells>
  <phoneticPr fontId="2" type="noConversion"/>
  <pageMargins left="0.75" right="0.75" top="1" bottom="1" header="0" footer="0"/>
  <pageSetup scale="72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zoomScale="137" workbookViewId="0">
      <selection activeCell="F11" sqref="F11"/>
    </sheetView>
  </sheetViews>
  <sheetFormatPr baseColWidth="10" defaultColWidth="11.5" defaultRowHeight="16" x14ac:dyDescent="0.2"/>
  <cols>
    <col min="1" max="1" width="14" style="1" customWidth="1"/>
    <col min="2" max="2" width="10.83203125" style="1" customWidth="1"/>
    <col min="3" max="3" width="9.5" style="1" customWidth="1"/>
    <col min="4" max="4" width="9.83203125" style="1" customWidth="1"/>
    <col min="5" max="5" width="16.6640625" style="1" customWidth="1"/>
    <col min="6" max="6" width="19.6640625" style="1" customWidth="1"/>
    <col min="7" max="7" width="16.5" style="1" customWidth="1"/>
    <col min="8" max="16384" width="11.5" style="1"/>
  </cols>
  <sheetData>
    <row r="1" spans="1:7" ht="31" x14ac:dyDescent="0.35">
      <c r="A1" s="53" t="s">
        <v>1</v>
      </c>
      <c r="B1" s="54"/>
      <c r="C1" s="54"/>
      <c r="D1" s="54"/>
      <c r="E1" s="54"/>
      <c r="F1" s="54"/>
      <c r="G1" s="55"/>
    </row>
    <row r="3" spans="1:7" ht="50" x14ac:dyDescent="0.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</row>
    <row r="4" spans="1:7" x14ac:dyDescent="0.2">
      <c r="A4" s="14" t="s">
        <v>41</v>
      </c>
      <c r="B4" s="14" t="s">
        <v>28</v>
      </c>
      <c r="C4" s="30">
        <f>D4+E4</f>
        <v>0.57500000000000007</v>
      </c>
      <c r="D4" s="30">
        <v>0.56000000000000005</v>
      </c>
      <c r="E4" s="30">
        <v>1.4999999999999999E-2</v>
      </c>
      <c r="F4" s="37">
        <f>D4/C4</f>
        <v>0.9739130434782608</v>
      </c>
      <c r="G4" s="37">
        <f>E4/C4</f>
        <v>2.6086956521739126E-2</v>
      </c>
    </row>
    <row r="5" spans="1:7" x14ac:dyDescent="0.2">
      <c r="A5" s="38" t="s">
        <v>37</v>
      </c>
      <c r="B5" s="38" t="s">
        <v>28</v>
      </c>
      <c r="C5" s="39">
        <v>1.375</v>
      </c>
      <c r="D5" s="39">
        <v>1.1279999999999999</v>
      </c>
      <c r="E5" s="39">
        <f>C5-D5</f>
        <v>0.24700000000000011</v>
      </c>
      <c r="F5" s="40">
        <f t="shared" ref="F5:F9" si="0">D5/C5</f>
        <v>0.82036363636363629</v>
      </c>
      <c r="G5" s="40">
        <f t="shared" ref="G5:G9" si="1">E5/C5</f>
        <v>0.17963636363636371</v>
      </c>
    </row>
    <row r="6" spans="1:7" x14ac:dyDescent="0.2">
      <c r="A6" s="14" t="s">
        <v>42</v>
      </c>
      <c r="B6" s="14" t="s">
        <v>28</v>
      </c>
      <c r="C6" s="30">
        <v>0.34</v>
      </c>
      <c r="D6" s="30">
        <v>0.29499999999999998</v>
      </c>
      <c r="E6" s="41">
        <f t="shared" ref="E6:E9" si="2">C6-D6</f>
        <v>4.500000000000004E-2</v>
      </c>
      <c r="F6" s="37">
        <f t="shared" si="0"/>
        <v>0.86764705882352933</v>
      </c>
      <c r="G6" s="37">
        <f t="shared" si="1"/>
        <v>0.1323529411764707</v>
      </c>
    </row>
    <row r="7" spans="1:7" x14ac:dyDescent="0.2">
      <c r="A7" s="38" t="s">
        <v>43</v>
      </c>
      <c r="B7" s="38" t="s">
        <v>28</v>
      </c>
      <c r="C7" s="39">
        <v>0.28000000000000003</v>
      </c>
      <c r="D7" s="39">
        <v>0.19</v>
      </c>
      <c r="E7" s="39">
        <f t="shared" si="2"/>
        <v>9.0000000000000024E-2</v>
      </c>
      <c r="F7" s="40">
        <f t="shared" si="0"/>
        <v>0.67857142857142849</v>
      </c>
      <c r="G7" s="40">
        <f t="shared" si="1"/>
        <v>0.32142857142857151</v>
      </c>
    </row>
    <row r="8" spans="1:7" x14ac:dyDescent="0.2">
      <c r="A8" s="14" t="s">
        <v>80</v>
      </c>
      <c r="B8" s="14" t="s">
        <v>28</v>
      </c>
      <c r="C8" s="30">
        <v>1.359</v>
      </c>
      <c r="D8" s="30">
        <v>1.1950000000000001</v>
      </c>
      <c r="E8" s="41">
        <f t="shared" si="2"/>
        <v>0.16399999999999992</v>
      </c>
      <c r="F8" s="37">
        <f t="shared" si="0"/>
        <v>0.87932303164091252</v>
      </c>
      <c r="G8" s="37">
        <f t="shared" si="1"/>
        <v>0.12067696835908751</v>
      </c>
    </row>
    <row r="9" spans="1:7" x14ac:dyDescent="0.2">
      <c r="A9" s="38" t="s">
        <v>44</v>
      </c>
      <c r="B9" s="38" t="s">
        <v>28</v>
      </c>
      <c r="C9" s="39">
        <v>0.88</v>
      </c>
      <c r="D9" s="39">
        <v>0.64500000000000002</v>
      </c>
      <c r="E9" s="39">
        <f t="shared" si="2"/>
        <v>0.23499999999999999</v>
      </c>
      <c r="F9" s="40">
        <f t="shared" si="0"/>
        <v>0.73295454545454553</v>
      </c>
      <c r="G9" s="40">
        <f t="shared" si="1"/>
        <v>0.26704545454545453</v>
      </c>
    </row>
    <row r="10" spans="1:7" x14ac:dyDescent="0.2">
      <c r="A10" s="21"/>
      <c r="B10" s="21"/>
      <c r="C10" s="21"/>
      <c r="D10" s="21"/>
      <c r="E10" s="21"/>
      <c r="F10" s="21"/>
      <c r="G10" s="21"/>
    </row>
  </sheetData>
  <mergeCells count="1">
    <mergeCell ref="A1:G1"/>
  </mergeCells>
  <phoneticPr fontId="2" type="noConversion"/>
  <pageMargins left="0.75" right="0.75" top="1" bottom="1" header="0" footer="0"/>
  <pageSetup scale="7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9DCB94E6496542A1C7F2A18342BBED" ma:contentTypeVersion="3" ma:contentTypeDescription="Crear nuevo documento." ma:contentTypeScope="" ma:versionID="047ae5e83ef8c62b0812b33a2b3deaf0">
  <xsd:schema xmlns:xsd="http://www.w3.org/2001/XMLSchema" xmlns:xs="http://www.w3.org/2001/XMLSchema" xmlns:p="http://schemas.microsoft.com/office/2006/metadata/properties" xmlns:ns2="b2aac682-1362-47b8-a547-8e81845dfd9b" targetNamespace="http://schemas.microsoft.com/office/2006/metadata/properties" ma:root="true" ma:fieldsID="3b2b0da5275a99bb9d81e232906faa51" ns2:_="">
    <xsd:import namespace="b2aac682-1362-47b8-a547-8e81845df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ac682-1362-47b8-a547-8e81845df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BC29A-1DE6-4270-A3AC-D75C9661CFDE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42E2DE4F-45E2-44DE-A035-FB257532542D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59FFA9-28A2-4E0F-84CD-D3E1DA72ED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ac682-1362-47b8-a547-8e81845df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74792E-989D-44CA-BED7-1C1287D46D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Receta Estándar</vt:lpstr>
      <vt:lpstr>Receta Complementaria</vt:lpstr>
      <vt:lpstr>Costo Unitario</vt:lpstr>
      <vt:lpstr>P. Rendim.</vt:lpstr>
      <vt:lpstr>Ingredientes</vt:lpstr>
      <vt:lpstr>Porcentajes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salaedomex</dc:creator>
  <cp:lastModifiedBy>Mateo Ramos Velasco</cp:lastModifiedBy>
  <cp:lastPrinted>2009-11-30T17:52:02Z</cp:lastPrinted>
  <dcterms:created xsi:type="dcterms:W3CDTF">2007-08-02T12:38:05Z</dcterms:created>
  <dcterms:modified xsi:type="dcterms:W3CDTF">2026-01-20T15:53:28Z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0x010100BD9DCB94E6496542A1C7F2A18342BBED</vt:lpwstr>
  </property>
</Properties>
</file>